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920" tabRatio="773" activeTab="8"/>
  </bookViews>
  <sheets>
    <sheet name="М10" sheetId="1" r:id="rId1"/>
    <sheet name="М11-13" sheetId="2" r:id="rId2"/>
    <sheet name="М14-16" sheetId="3" r:id="rId3"/>
    <sheet name="М21-39" sheetId="4" r:id="rId4"/>
    <sheet name="М40-49" sheetId="5" r:id="rId5"/>
    <sheet name="М60" sheetId="6" r:id="rId6"/>
    <sheet name="Д10" sheetId="7" r:id="rId7"/>
    <sheet name="Д11-13" sheetId="8" r:id="rId8"/>
    <sheet name="Д14-16" sheetId="9" r:id="rId9"/>
    <sheet name="Д17-20" sheetId="10" r:id="rId10"/>
    <sheet name="полумарафон" sheetId="11" r:id="rId11"/>
  </sheets>
  <definedNames>
    <definedName name="_xlnm._FilterDatabase" localSheetId="6" hidden="1">'Д10'!$A$16:$J$16</definedName>
    <definedName name="_xlnm._FilterDatabase" localSheetId="7" hidden="1">'Д11-13'!$A$16:$J$16</definedName>
    <definedName name="_xlnm._FilterDatabase" localSheetId="8" hidden="1">'Д14-16'!$A$16:$J$16</definedName>
    <definedName name="_xlnm._FilterDatabase" localSheetId="9" hidden="1">'Д17-20'!$A$16:$J$16</definedName>
    <definedName name="_xlnm._FilterDatabase" localSheetId="0" hidden="1">'М10'!$A$16:$J$16</definedName>
    <definedName name="_xlnm._FilterDatabase" localSheetId="1" hidden="1">'М11-13'!$A$16:$J$16</definedName>
    <definedName name="_xlnm._FilterDatabase" localSheetId="2" hidden="1">'М14-16'!$A$16:$J$16</definedName>
    <definedName name="_xlnm._FilterDatabase" localSheetId="3" hidden="1">'М21-39'!$A$16:$J$16</definedName>
    <definedName name="_xlnm._FilterDatabase" localSheetId="4" hidden="1">'М40-49'!$A$16:$J$16</definedName>
    <definedName name="_xlnm._FilterDatabase" localSheetId="5" hidden="1">'М60'!$A$16:$J$16</definedName>
    <definedName name="CRITERIA" localSheetId="6">'Д10'!$H$17:$H$23</definedName>
    <definedName name="CRITERIA" localSheetId="7">'Д11-13'!$H$17:$H$19</definedName>
    <definedName name="CRITERIA" localSheetId="8">'Д14-16'!$H$17:$H$17</definedName>
    <definedName name="CRITERIA" localSheetId="9">'Д17-20'!$H$17:$H$17</definedName>
    <definedName name="CRITERIA" localSheetId="0">'М10'!$H$17:$H$18</definedName>
    <definedName name="CRITERIA" localSheetId="1">'М11-13'!$H$17:$H$17</definedName>
    <definedName name="CRITERIA" localSheetId="2">'М14-16'!$H$17:$H$20</definedName>
    <definedName name="CRITERIA" localSheetId="3">'полумарафон'!$H$21:$H$22</definedName>
    <definedName name="CRITERIA" localSheetId="4">'М40-49'!$H$17:$H$21</definedName>
    <definedName name="CRITERIA" localSheetId="5">'М60'!$H$17:$H$18</definedName>
    <definedName name="CRITERIA" localSheetId="10">'полумарафон'!$H$25:$H$25</definedName>
    <definedName name="_xlnm.Print_Area" localSheetId="6">'Д10'!$A$1:$J$27</definedName>
    <definedName name="_xlnm.Print_Area" localSheetId="7">'Д11-13'!$A$1:$J$26</definedName>
    <definedName name="_xlnm.Print_Area" localSheetId="8">'Д14-16'!$A$1:$J$22</definedName>
    <definedName name="_xlnm.Print_Area" localSheetId="9">'Д17-20'!$A$1:$J$22</definedName>
    <definedName name="_xlnm.Print_Area" localSheetId="0">'М10'!$A$1:$J$32</definedName>
    <definedName name="_xlnm.Print_Area" localSheetId="1">'М11-13'!$A$1:$J$31</definedName>
    <definedName name="_xlnm.Print_Area" localSheetId="2">'М14-16'!$A$1:$J$36</definedName>
    <definedName name="_xlnm.Print_Area" localSheetId="3">'М21-39'!$A$1:$J$24</definedName>
    <definedName name="_xlnm.Print_Area" localSheetId="4">'М40-49'!$A$1:$J$25</definedName>
    <definedName name="_xlnm.Print_Area" localSheetId="5">'М60'!$A$1:$J$22</definedName>
  </definedNames>
  <calcPr fullCalcOnLoad="1"/>
</workbook>
</file>

<file path=xl/sharedStrings.xml><?xml version="1.0" encoding="utf-8"?>
<sst xmlns="http://schemas.openxmlformats.org/spreadsheetml/2006/main" count="448" uniqueCount="143">
  <si>
    <t>Управление по делам молодежи, физической культуре и спорту города Кирова</t>
  </si>
  <si>
    <t>Гиревого спорта Кировской области»</t>
  </si>
  <si>
    <t>Некоммерческая Организация «Фонд поддержки и развития</t>
  </si>
  <si>
    <t>ПРОТОКОЛ</t>
  </si>
  <si>
    <t>№ п/п</t>
  </si>
  <si>
    <t>ФИО</t>
  </si>
  <si>
    <t>Команда</t>
  </si>
  <si>
    <t>Год рожд.</t>
  </si>
  <si>
    <t>Вес</t>
  </si>
  <si>
    <t>Гиря</t>
  </si>
  <si>
    <t>Поднято кг</t>
  </si>
  <si>
    <t>Место</t>
  </si>
  <si>
    <t>Тренер</t>
  </si>
  <si>
    <t>Детская группа (до 10 лет), девочки</t>
  </si>
  <si>
    <t>Бронников С.А.</t>
  </si>
  <si>
    <t>Гл.судья_____________</t>
  </si>
  <si>
    <t>Детская группа (до 10 лет), мальчики</t>
  </si>
  <si>
    <t>Юношеская группа (11-13 лет), мальчики</t>
  </si>
  <si>
    <t>Юниорская группа (14-16 лет), юноши</t>
  </si>
  <si>
    <t>Взрослая группа (21-39 лет), мужчины</t>
  </si>
  <si>
    <t>1-я ветеранская группа (40-49 лет), мужчины</t>
  </si>
  <si>
    <t>Юношеская группа (11-13 лет), девочки</t>
  </si>
  <si>
    <t>Молодежная группа (17-20 лет), девушки</t>
  </si>
  <si>
    <t>Юниорская группа (14-16 лет), девушки</t>
  </si>
  <si>
    <t>3-я ветеранская группа (от 60 лет), мужчины</t>
  </si>
  <si>
    <t>Кол-во</t>
  </si>
  <si>
    <t>Школа 39</t>
  </si>
  <si>
    <t>Сунцова Наталья</t>
  </si>
  <si>
    <t>Казаков Н.А.</t>
  </si>
  <si>
    <t>Казаков Николай</t>
  </si>
  <si>
    <t>Самостоятельно</t>
  </si>
  <si>
    <t>Трофимов Эдуард</t>
  </si>
  <si>
    <t>Постников Николай</t>
  </si>
  <si>
    <t>К-Чепецк</t>
  </si>
  <si>
    <t>Торфяной</t>
  </si>
  <si>
    <t>Пайдоверов Петр</t>
  </si>
  <si>
    <t>К-Чепецк "Юность"</t>
  </si>
  <si>
    <t xml:space="preserve">Ральников Вячеслав </t>
  </si>
  <si>
    <t xml:space="preserve">Пайдоверов </t>
  </si>
  <si>
    <t xml:space="preserve">Самостоятельно </t>
  </si>
  <si>
    <t>Итого:</t>
  </si>
  <si>
    <t>итого:</t>
  </si>
  <si>
    <t>Итого</t>
  </si>
  <si>
    <t xml:space="preserve">Баранов  Иван </t>
  </si>
  <si>
    <t>Деревянных Никита</t>
  </si>
  <si>
    <t>Ульченко Катя</t>
  </si>
  <si>
    <t>29 мая 2016 г.</t>
  </si>
  <si>
    <t>VI турнир массового гиревого старта</t>
  </si>
  <si>
    <t>г. Кирово-Чепецк</t>
  </si>
  <si>
    <t>«Фонд поддержки и развития Гиревого спорта Кировской области»</t>
  </si>
  <si>
    <t xml:space="preserve">Некоммерческая Организация </t>
  </si>
  <si>
    <t>г.Кирово-Чепецк</t>
  </si>
  <si>
    <t>Управление по делам молодежи, физической культуре и спорту города Кирово-Чепецка</t>
  </si>
  <si>
    <t>29 мая  2016 г.</t>
  </si>
  <si>
    <t xml:space="preserve"> «Фонд поддержки и развития Гиревого спорта Кировской области»</t>
  </si>
  <si>
    <t>Некоммерческая Организация</t>
  </si>
  <si>
    <t>г. Киров-Чепецк</t>
  </si>
  <si>
    <t>29 маяя 2016 г.</t>
  </si>
  <si>
    <t>г. Кирово-Чепецка</t>
  </si>
  <si>
    <t>Управление по делам молодежи, физической культуре и спорту города Киров-Чепецка</t>
  </si>
  <si>
    <t>ко Дню защиты детей</t>
  </si>
  <si>
    <t>Вылегжанин Данил</t>
  </si>
  <si>
    <t>Касаткин Данил</t>
  </si>
  <si>
    <t>Красиков Станислав</t>
  </si>
  <si>
    <t>Халилов Анатолий</t>
  </si>
  <si>
    <t>Галкин Кирилл</t>
  </si>
  <si>
    <t>Пленков Игорь</t>
  </si>
  <si>
    <t>Лямина Ксения</t>
  </si>
  <si>
    <t>Пшеничная Екатерина</t>
  </si>
  <si>
    <t>Филейка</t>
  </si>
  <si>
    <t>Яговкина Ксения</t>
  </si>
  <si>
    <t>Фомина Алена</t>
  </si>
  <si>
    <t>Будин Виталий</t>
  </si>
  <si>
    <t>Кропотин Герман</t>
  </si>
  <si>
    <t>Лыскова Анастасия</t>
  </si>
  <si>
    <t>Воробьева Ульяна</t>
  </si>
  <si>
    <t>Семаков Степан</t>
  </si>
  <si>
    <t>Нелюбин Никита</t>
  </si>
  <si>
    <t>Рякин Роман</t>
  </si>
  <si>
    <t>Кухарева Олеся</t>
  </si>
  <si>
    <t>Бекмеметьев Герман</t>
  </si>
  <si>
    <t>Перминов Сергей</t>
  </si>
  <si>
    <t>Колупаев Иван</t>
  </si>
  <si>
    <t>Рякин Геннадий</t>
  </si>
  <si>
    <t>Дементьев Данил</t>
  </si>
  <si>
    <t>Штро Дмитрий</t>
  </si>
  <si>
    <t>Кропотин Эдуард</t>
  </si>
  <si>
    <t>Андреев Илья</t>
  </si>
  <si>
    <t>Казаков Н.</t>
  </si>
  <si>
    <t>Просница</t>
  </si>
  <si>
    <t>Смирнов Артур</t>
  </si>
  <si>
    <t>Савин Алексей</t>
  </si>
  <si>
    <t>Бузмаков Михаил</t>
  </si>
  <si>
    <t>Шабуров Сергей</t>
  </si>
  <si>
    <t>Стародубцев Алексей</t>
  </si>
  <si>
    <t xml:space="preserve">Захаров Владислав </t>
  </si>
  <si>
    <t>Пайдоверов</t>
  </si>
  <si>
    <t>Чижов Анатолий</t>
  </si>
  <si>
    <t>Слоб уч 17</t>
  </si>
  <si>
    <t>Исупов Сергей</t>
  </si>
  <si>
    <t>Хаов Дмитрий</t>
  </si>
  <si>
    <t>Иванов Влад</t>
  </si>
  <si>
    <t>Пайдоверов П.Е</t>
  </si>
  <si>
    <t>Лоскутов Ярослав</t>
  </si>
  <si>
    <t>Коротаев Никита</t>
  </si>
  <si>
    <t>Куимова Александра</t>
  </si>
  <si>
    <t>Куимов Степан</t>
  </si>
  <si>
    <t>Суворов Саша</t>
  </si>
  <si>
    <t>Пайдоверов П.</t>
  </si>
  <si>
    <t>Буторин Антон</t>
  </si>
  <si>
    <t>Снигирев Юрий</t>
  </si>
  <si>
    <t>Ходырев Валентин</t>
  </si>
  <si>
    <t>Соколовка</t>
  </si>
  <si>
    <t>Пинегин Максим</t>
  </si>
  <si>
    <t>Кощеев Алексей</t>
  </si>
  <si>
    <t>Поклонов Егор</t>
  </si>
  <si>
    <t>Юмин Владислав</t>
  </si>
  <si>
    <t>Чурина Арина</t>
  </si>
  <si>
    <t>Юность</t>
  </si>
  <si>
    <t xml:space="preserve"> Юность</t>
  </si>
  <si>
    <t xml:space="preserve">Томасова Полина </t>
  </si>
  <si>
    <t>Бердинских Денис</t>
  </si>
  <si>
    <t>Пупышев Игорь</t>
  </si>
  <si>
    <t>Суворов Андрей</t>
  </si>
  <si>
    <t>сотрудник</t>
  </si>
  <si>
    <t>Кулябина Ксения</t>
  </si>
  <si>
    <t>Омутнинск</t>
  </si>
  <si>
    <t>Упражнение</t>
  </si>
  <si>
    <t>п/п толчок 1 гири</t>
  </si>
  <si>
    <t>п/п рывок 1 гири</t>
  </si>
  <si>
    <t>Марафон гире, регламент времени 30 минут</t>
  </si>
  <si>
    <t>Нововятск</t>
  </si>
  <si>
    <t>Киров</t>
  </si>
  <si>
    <t>Завалин А.В.</t>
  </si>
  <si>
    <t>Наймушин Р.</t>
  </si>
  <si>
    <t>Альгин Денис</t>
  </si>
  <si>
    <t>Стародубцев А.В.</t>
  </si>
  <si>
    <t>Завалин А.</t>
  </si>
  <si>
    <t>Подоплелов Дмитрий</t>
  </si>
  <si>
    <t>ФКУ ИК -11</t>
  </si>
  <si>
    <t>ФКУ ИК-11</t>
  </si>
  <si>
    <t>Мухин Константин</t>
  </si>
  <si>
    <t>Смирнов 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</si>
</sst>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120" zoomScaleSheetLayoutView="120" workbookViewId="0" topLeftCell="A10">
      <selection activeCell="B26" sqref="B26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6" width="7.00390625" style="0" customWidth="1"/>
    <col min="7" max="7" width="10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48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80" t="s">
        <v>104</v>
      </c>
      <c r="C17" s="30">
        <v>2006</v>
      </c>
      <c r="D17" s="10" t="s">
        <v>26</v>
      </c>
      <c r="E17" s="45">
        <v>45</v>
      </c>
      <c r="F17" s="47">
        <v>10</v>
      </c>
      <c r="G17" s="47">
        <v>264</v>
      </c>
      <c r="H17" s="47">
        <f aca="true" t="shared" si="0" ref="H17:H27">G17*F17</f>
        <v>2640</v>
      </c>
      <c r="I17" s="57">
        <v>1</v>
      </c>
      <c r="J17" s="10" t="s">
        <v>14</v>
      </c>
    </row>
    <row r="18" spans="1:10" ht="15.75">
      <c r="A18" s="10">
        <v>2</v>
      </c>
      <c r="B18" s="79" t="s">
        <v>31</v>
      </c>
      <c r="C18" s="38">
        <v>2005</v>
      </c>
      <c r="D18" s="26" t="s">
        <v>69</v>
      </c>
      <c r="E18" s="38">
        <v>27</v>
      </c>
      <c r="F18" s="47">
        <v>6</v>
      </c>
      <c r="G18" s="47">
        <v>322</v>
      </c>
      <c r="H18" s="47">
        <f t="shared" si="0"/>
        <v>1932</v>
      </c>
      <c r="I18" s="57">
        <v>2</v>
      </c>
      <c r="J18" s="10" t="s">
        <v>88</v>
      </c>
    </row>
    <row r="19" spans="1:10" ht="15.75">
      <c r="A19" s="10">
        <v>3</v>
      </c>
      <c r="B19" s="79" t="s">
        <v>73</v>
      </c>
      <c r="C19" s="10">
        <v>2006</v>
      </c>
      <c r="D19" s="10" t="s">
        <v>69</v>
      </c>
      <c r="E19" s="47">
        <v>29</v>
      </c>
      <c r="F19" s="47">
        <v>6</v>
      </c>
      <c r="G19" s="47">
        <v>317</v>
      </c>
      <c r="H19" s="47">
        <f t="shared" si="0"/>
        <v>1902</v>
      </c>
      <c r="I19" s="57">
        <v>3</v>
      </c>
      <c r="J19" s="10" t="s">
        <v>88</v>
      </c>
    </row>
    <row r="20" spans="1:10" ht="15.75">
      <c r="A20" s="10">
        <v>4</v>
      </c>
      <c r="B20" s="79" t="s">
        <v>72</v>
      </c>
      <c r="C20" s="10">
        <v>2006</v>
      </c>
      <c r="D20" s="10" t="s">
        <v>69</v>
      </c>
      <c r="E20" s="47">
        <v>30</v>
      </c>
      <c r="F20" s="47">
        <v>6</v>
      </c>
      <c r="G20" s="47">
        <v>310</v>
      </c>
      <c r="H20" s="47">
        <f t="shared" si="0"/>
        <v>1860</v>
      </c>
      <c r="I20" s="57">
        <v>4</v>
      </c>
      <c r="J20" s="10" t="s">
        <v>88</v>
      </c>
    </row>
    <row r="21" spans="1:10" ht="15.75">
      <c r="A21" s="10">
        <v>5</v>
      </c>
      <c r="B21" s="79" t="s">
        <v>107</v>
      </c>
      <c r="C21" s="38">
        <v>2006</v>
      </c>
      <c r="D21" s="26" t="s">
        <v>26</v>
      </c>
      <c r="E21" s="38">
        <v>35</v>
      </c>
      <c r="F21" s="47">
        <v>8</v>
      </c>
      <c r="G21" s="47">
        <v>212</v>
      </c>
      <c r="H21" s="47">
        <f t="shared" si="0"/>
        <v>1696</v>
      </c>
      <c r="I21" s="57">
        <v>5</v>
      </c>
      <c r="J21" s="10" t="s">
        <v>14</v>
      </c>
    </row>
    <row r="22" spans="1:10" ht="15.75">
      <c r="A22" s="10">
        <v>6</v>
      </c>
      <c r="B22" s="80" t="s">
        <v>44</v>
      </c>
      <c r="C22" s="30">
        <v>2007</v>
      </c>
      <c r="D22" s="10" t="s">
        <v>26</v>
      </c>
      <c r="E22" s="45">
        <v>36</v>
      </c>
      <c r="F22" s="47">
        <v>4</v>
      </c>
      <c r="G22" s="47">
        <v>312</v>
      </c>
      <c r="H22" s="47">
        <f t="shared" si="0"/>
        <v>1248</v>
      </c>
      <c r="I22" s="57">
        <v>6</v>
      </c>
      <c r="J22" s="10" t="s">
        <v>14</v>
      </c>
    </row>
    <row r="23" spans="1:10" ht="15.75">
      <c r="A23" s="10">
        <v>7</v>
      </c>
      <c r="B23" s="81" t="s">
        <v>115</v>
      </c>
      <c r="C23" s="39">
        <v>2006</v>
      </c>
      <c r="D23" s="10" t="s">
        <v>112</v>
      </c>
      <c r="E23" s="46">
        <v>40</v>
      </c>
      <c r="F23" s="47">
        <v>4</v>
      </c>
      <c r="G23" s="47">
        <v>277</v>
      </c>
      <c r="H23" s="47">
        <f t="shared" si="0"/>
        <v>1108</v>
      </c>
      <c r="I23" s="57">
        <v>7</v>
      </c>
      <c r="J23" s="10" t="s">
        <v>137</v>
      </c>
    </row>
    <row r="24" spans="1:10" ht="15.75">
      <c r="A24" s="10">
        <v>8</v>
      </c>
      <c r="B24" s="82" t="s">
        <v>87</v>
      </c>
      <c r="C24" s="33">
        <v>2006</v>
      </c>
      <c r="D24" s="26" t="s">
        <v>69</v>
      </c>
      <c r="E24" s="51">
        <v>23</v>
      </c>
      <c r="F24" s="47">
        <v>4</v>
      </c>
      <c r="G24" s="47">
        <v>260</v>
      </c>
      <c r="H24" s="47">
        <f t="shared" si="0"/>
        <v>1040</v>
      </c>
      <c r="I24" s="57">
        <v>8</v>
      </c>
      <c r="J24" s="10" t="s">
        <v>88</v>
      </c>
    </row>
    <row r="25" spans="1:10" ht="15.75">
      <c r="A25" s="10">
        <v>9</v>
      </c>
      <c r="B25" s="82" t="s">
        <v>106</v>
      </c>
      <c r="C25" s="26">
        <v>2007</v>
      </c>
      <c r="D25" s="26" t="s">
        <v>26</v>
      </c>
      <c r="E25" s="50">
        <v>23</v>
      </c>
      <c r="F25" s="47">
        <v>4</v>
      </c>
      <c r="G25" s="47">
        <v>248</v>
      </c>
      <c r="H25" s="47">
        <f t="shared" si="0"/>
        <v>992</v>
      </c>
      <c r="I25" s="57">
        <v>9</v>
      </c>
      <c r="J25" s="10" t="s">
        <v>14</v>
      </c>
    </row>
    <row r="26" spans="1:10" ht="15.75">
      <c r="A26" s="10">
        <v>10</v>
      </c>
      <c r="B26" s="83" t="s">
        <v>103</v>
      </c>
      <c r="C26" s="30">
        <v>2008</v>
      </c>
      <c r="D26" s="26" t="s">
        <v>26</v>
      </c>
      <c r="E26" s="45">
        <v>34</v>
      </c>
      <c r="F26" s="47">
        <v>4</v>
      </c>
      <c r="G26" s="47">
        <v>231</v>
      </c>
      <c r="H26" s="47">
        <f t="shared" si="0"/>
        <v>924</v>
      </c>
      <c r="I26" s="57">
        <v>10</v>
      </c>
      <c r="J26" s="10" t="s">
        <v>14</v>
      </c>
    </row>
    <row r="27" spans="1:10" ht="15.75">
      <c r="A27" s="10">
        <v>11</v>
      </c>
      <c r="B27" s="81" t="s">
        <v>37</v>
      </c>
      <c r="C27" s="10">
        <v>2004</v>
      </c>
      <c r="D27" s="10" t="s">
        <v>26</v>
      </c>
      <c r="E27" s="47">
        <v>31</v>
      </c>
      <c r="F27" s="47">
        <v>4</v>
      </c>
      <c r="G27" s="47">
        <v>80</v>
      </c>
      <c r="H27" s="47">
        <f t="shared" si="0"/>
        <v>320</v>
      </c>
      <c r="I27" s="49">
        <v>11</v>
      </c>
      <c r="J27" s="10" t="s">
        <v>14</v>
      </c>
    </row>
    <row r="28" spans="1:10" ht="18.75">
      <c r="A28" s="10"/>
      <c r="B28" s="22" t="s">
        <v>40</v>
      </c>
      <c r="C28" s="23"/>
      <c r="D28" s="23"/>
      <c r="E28" s="24"/>
      <c r="F28" s="11"/>
      <c r="G28" s="11">
        <f>SUM(G17:G27)</f>
        <v>2833</v>
      </c>
      <c r="H28" s="11">
        <f>SUM(H17:H27)</f>
        <v>15662</v>
      </c>
      <c r="I28" s="12"/>
      <c r="J28" s="10"/>
    </row>
    <row r="31" spans="2:3" ht="15">
      <c r="B31" t="s">
        <v>15</v>
      </c>
      <c r="C31" t="s">
        <v>14</v>
      </c>
    </row>
  </sheetData>
  <sheetProtection/>
  <autoFilter ref="A16:J16">
    <sortState ref="A17:J31">
      <sortCondition descending="1" sortBy="value" ref="H17:H31"/>
    </sortState>
  </autoFilter>
  <mergeCells count="8">
    <mergeCell ref="K10:M10"/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20" zoomScaleSheetLayoutView="120" workbookViewId="0" topLeftCell="A13">
      <selection activeCell="A19" sqref="A19:IV41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22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40" t="s">
        <v>125</v>
      </c>
      <c r="C17" s="10">
        <v>1995</v>
      </c>
      <c r="D17" s="10" t="s">
        <v>132</v>
      </c>
      <c r="E17" s="11">
        <v>84</v>
      </c>
      <c r="F17" s="11">
        <v>10</v>
      </c>
      <c r="G17" s="11">
        <v>87</v>
      </c>
      <c r="H17" s="11">
        <f>G17*F17</f>
        <v>870</v>
      </c>
      <c r="I17" s="12">
        <v>1</v>
      </c>
      <c r="J17" s="10" t="s">
        <v>14</v>
      </c>
    </row>
    <row r="18" spans="1:10" ht="15.75">
      <c r="A18" s="10"/>
      <c r="B18" s="13" t="s">
        <v>40</v>
      </c>
      <c r="C18" s="10"/>
      <c r="D18" s="10"/>
      <c r="E18" s="11"/>
      <c r="F18" s="11"/>
      <c r="G18" s="11"/>
      <c r="H18" s="11">
        <f>SUM(CRITERIA)</f>
        <v>870</v>
      </c>
      <c r="I18" s="12"/>
      <c r="J18" s="10"/>
    </row>
    <row r="21" spans="2:3" ht="15">
      <c r="B21" t="s">
        <v>15</v>
      </c>
      <c r="C21" t="s">
        <v>14</v>
      </c>
    </row>
  </sheetData>
  <sheetProtection/>
  <autoFilter ref="A16:J16">
    <sortState ref="A17:J21">
      <sortCondition descending="1" sortBy="value" ref="H17:H21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33.421875" style="0" customWidth="1"/>
    <col min="4" max="4" width="11.421875" style="0" customWidth="1"/>
    <col min="8" max="8" width="10.8515625" style="0" customWidth="1"/>
    <col min="10" max="10" width="21.140625" style="0" customWidth="1"/>
  </cols>
  <sheetData>
    <row r="1" spans="1:10" ht="15.75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</row>
    <row r="7" spans="1:10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</row>
    <row r="10" spans="1:10" ht="15.75">
      <c r="A10" s="3" t="s">
        <v>48</v>
      </c>
      <c r="B10" s="3"/>
      <c r="C10" s="3"/>
      <c r="D10" s="3"/>
      <c r="J10" s="2" t="s">
        <v>46</v>
      </c>
    </row>
    <row r="12" spans="1:10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</row>
    <row r="14" spans="1:10" ht="19.5">
      <c r="A14" s="85" t="s">
        <v>130</v>
      </c>
      <c r="B14" s="85"/>
      <c r="C14" s="85"/>
      <c r="D14" s="85"/>
      <c r="E14" s="85"/>
      <c r="F14" s="85"/>
      <c r="G14" s="85"/>
      <c r="H14" s="85"/>
      <c r="I14" s="85"/>
      <c r="J14" s="85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127</v>
      </c>
    </row>
    <row r="17" spans="1:10" ht="15.75">
      <c r="A17" s="10">
        <v>1</v>
      </c>
      <c r="B17" s="40" t="s">
        <v>121</v>
      </c>
      <c r="C17" s="10">
        <v>1984</v>
      </c>
      <c r="D17" s="10" t="s">
        <v>126</v>
      </c>
      <c r="E17" s="11">
        <v>78</v>
      </c>
      <c r="F17" s="11">
        <v>24</v>
      </c>
      <c r="G17" s="11">
        <v>660</v>
      </c>
      <c r="H17" s="11">
        <f aca="true" t="shared" si="0" ref="H17:H25">G17*F17</f>
        <v>15840</v>
      </c>
      <c r="I17" s="12">
        <v>1</v>
      </c>
      <c r="J17" s="10" t="s">
        <v>128</v>
      </c>
    </row>
    <row r="18" spans="1:10" ht="15.75">
      <c r="A18" s="10">
        <v>2</v>
      </c>
      <c r="B18" s="40" t="s">
        <v>94</v>
      </c>
      <c r="C18" s="10">
        <v>1993</v>
      </c>
      <c r="D18" s="10" t="s">
        <v>89</v>
      </c>
      <c r="E18" s="11">
        <v>72</v>
      </c>
      <c r="F18" s="11">
        <v>24</v>
      </c>
      <c r="G18" s="11">
        <v>538</v>
      </c>
      <c r="H18" s="11">
        <f t="shared" si="0"/>
        <v>12912</v>
      </c>
      <c r="I18" s="12">
        <v>2</v>
      </c>
      <c r="J18" s="10" t="s">
        <v>128</v>
      </c>
    </row>
    <row r="19" spans="1:10" ht="15.75">
      <c r="A19" s="10">
        <v>3</v>
      </c>
      <c r="B19" s="40" t="s">
        <v>138</v>
      </c>
      <c r="C19" s="10">
        <v>1978</v>
      </c>
      <c r="D19" s="10" t="s">
        <v>140</v>
      </c>
      <c r="E19" s="11">
        <v>87</v>
      </c>
      <c r="F19" s="11">
        <v>16</v>
      </c>
      <c r="G19" s="11">
        <v>618</v>
      </c>
      <c r="H19" s="11">
        <f t="shared" si="0"/>
        <v>9888</v>
      </c>
      <c r="I19" s="12">
        <v>3</v>
      </c>
      <c r="J19" s="10" t="s">
        <v>129</v>
      </c>
    </row>
    <row r="20" spans="1:10" ht="15.75">
      <c r="A20" s="10">
        <v>4</v>
      </c>
      <c r="B20" s="40" t="s">
        <v>93</v>
      </c>
      <c r="C20" s="10">
        <v>1995</v>
      </c>
      <c r="D20" s="10" t="s">
        <v>89</v>
      </c>
      <c r="E20" s="11">
        <v>75</v>
      </c>
      <c r="F20" s="11">
        <v>16</v>
      </c>
      <c r="G20" s="11">
        <v>577</v>
      </c>
      <c r="H20" s="11">
        <f t="shared" si="0"/>
        <v>9232</v>
      </c>
      <c r="I20" s="12">
        <v>4</v>
      </c>
      <c r="J20" s="10" t="s">
        <v>128</v>
      </c>
    </row>
    <row r="21" spans="1:10" ht="15.75">
      <c r="A21" s="10">
        <v>5</v>
      </c>
      <c r="B21" s="61" t="s">
        <v>43</v>
      </c>
      <c r="C21" s="30">
        <v>2002</v>
      </c>
      <c r="D21" s="30" t="s">
        <v>26</v>
      </c>
      <c r="E21" s="45">
        <v>53</v>
      </c>
      <c r="F21" s="45">
        <v>16</v>
      </c>
      <c r="G21" s="45">
        <v>500</v>
      </c>
      <c r="H21" s="11">
        <f t="shared" si="0"/>
        <v>8000</v>
      </c>
      <c r="I21" s="12">
        <v>5</v>
      </c>
      <c r="J21" s="10" t="s">
        <v>129</v>
      </c>
    </row>
    <row r="22" spans="1:10" ht="15" customHeight="1">
      <c r="A22" s="10">
        <v>6</v>
      </c>
      <c r="B22" s="32" t="s">
        <v>97</v>
      </c>
      <c r="C22" s="26">
        <v>1999</v>
      </c>
      <c r="D22" s="26" t="s">
        <v>98</v>
      </c>
      <c r="E22" s="50">
        <v>58</v>
      </c>
      <c r="F22" s="47">
        <v>16</v>
      </c>
      <c r="G22" s="47">
        <v>483</v>
      </c>
      <c r="H22" s="11">
        <f t="shared" si="0"/>
        <v>7728</v>
      </c>
      <c r="I22" s="12">
        <v>6</v>
      </c>
      <c r="J22" s="10" t="s">
        <v>129</v>
      </c>
    </row>
    <row r="23" spans="1:10" ht="14.25" customHeight="1">
      <c r="A23" s="10">
        <v>7</v>
      </c>
      <c r="B23" s="32" t="s">
        <v>99</v>
      </c>
      <c r="C23" s="26">
        <v>2000</v>
      </c>
      <c r="D23" s="26" t="s">
        <v>33</v>
      </c>
      <c r="E23" s="50">
        <v>67</v>
      </c>
      <c r="F23" s="47">
        <v>16</v>
      </c>
      <c r="G23" s="47">
        <v>480</v>
      </c>
      <c r="H23" s="11">
        <f t="shared" si="0"/>
        <v>7680</v>
      </c>
      <c r="I23" s="12">
        <v>7</v>
      </c>
      <c r="J23" s="10" t="s">
        <v>129</v>
      </c>
    </row>
    <row r="24" spans="1:10" ht="15.75">
      <c r="A24" s="10">
        <v>8</v>
      </c>
      <c r="B24" s="40" t="s">
        <v>101</v>
      </c>
      <c r="C24" s="10">
        <v>1997</v>
      </c>
      <c r="D24" s="26" t="s">
        <v>33</v>
      </c>
      <c r="E24" s="11">
        <v>58</v>
      </c>
      <c r="F24" s="11">
        <v>16</v>
      </c>
      <c r="G24" s="11">
        <v>402</v>
      </c>
      <c r="H24" s="11">
        <f t="shared" si="0"/>
        <v>6432</v>
      </c>
      <c r="I24" s="12">
        <v>8</v>
      </c>
      <c r="J24" s="10" t="s">
        <v>129</v>
      </c>
    </row>
    <row r="25" spans="1:10" ht="15.75">
      <c r="A25" s="10">
        <v>9</v>
      </c>
      <c r="B25" s="40" t="s">
        <v>32</v>
      </c>
      <c r="C25" s="10">
        <v>1997</v>
      </c>
      <c r="D25" s="10" t="s">
        <v>131</v>
      </c>
      <c r="E25" s="11">
        <v>73</v>
      </c>
      <c r="F25" s="11">
        <v>16</v>
      </c>
      <c r="G25" s="11">
        <v>329</v>
      </c>
      <c r="H25" s="11">
        <f t="shared" si="0"/>
        <v>5264</v>
      </c>
      <c r="I25" s="12">
        <v>9</v>
      </c>
      <c r="J25" s="10" t="s">
        <v>128</v>
      </c>
    </row>
    <row r="26" spans="1:10" ht="18.75">
      <c r="A26" s="10"/>
      <c r="B26" s="25"/>
      <c r="C26" s="17"/>
      <c r="D26" s="10"/>
      <c r="E26" s="11"/>
      <c r="F26" s="11"/>
      <c r="G26" s="11"/>
      <c r="H26" s="11">
        <f>SUM(H17:H25)</f>
        <v>82976</v>
      </c>
      <c r="I26" s="12"/>
      <c r="J26" s="10"/>
    </row>
    <row r="29" spans="2:4" ht="15">
      <c r="B29" s="70" t="s">
        <v>15</v>
      </c>
      <c r="C29" s="70" t="s">
        <v>14</v>
      </c>
      <c r="D29" s="70"/>
    </row>
  </sheetData>
  <sheetProtection/>
  <mergeCells count="7">
    <mergeCell ref="A14:J14"/>
    <mergeCell ref="A1:J1"/>
    <mergeCell ref="A3:J3"/>
    <mergeCell ref="A4:J4"/>
    <mergeCell ref="A7:J7"/>
    <mergeCell ref="A8:J8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120" zoomScaleSheetLayoutView="120" workbookViewId="0" topLeftCell="A16">
      <selection activeCell="B30" sqref="B30:D31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51</v>
      </c>
      <c r="B10" s="3"/>
      <c r="C10" s="3"/>
      <c r="D10" s="3"/>
      <c r="J10" s="2" t="s">
        <v>53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17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30">
        <v>1</v>
      </c>
      <c r="B17" s="78" t="s">
        <v>110</v>
      </c>
      <c r="C17" s="34">
        <v>2005</v>
      </c>
      <c r="D17" s="30" t="s">
        <v>112</v>
      </c>
      <c r="E17" s="30">
        <v>53</v>
      </c>
      <c r="F17" s="35">
        <v>12</v>
      </c>
      <c r="G17" s="30">
        <v>248</v>
      </c>
      <c r="H17" s="11">
        <f aca="true" t="shared" si="0" ref="H17:H28">G17*F17</f>
        <v>2976</v>
      </c>
      <c r="I17" s="67">
        <v>1</v>
      </c>
      <c r="J17" s="37" t="s">
        <v>137</v>
      </c>
    </row>
    <row r="18" spans="1:10" ht="15.75">
      <c r="A18" s="10">
        <v>2</v>
      </c>
      <c r="B18" s="78" t="s">
        <v>109</v>
      </c>
      <c r="C18" s="34">
        <v>2005</v>
      </c>
      <c r="D18" s="30" t="s">
        <v>112</v>
      </c>
      <c r="E18" s="30">
        <v>39</v>
      </c>
      <c r="F18" s="35">
        <v>12</v>
      </c>
      <c r="G18" s="30">
        <v>226</v>
      </c>
      <c r="H18" s="11">
        <f t="shared" si="0"/>
        <v>2712</v>
      </c>
      <c r="I18" s="67">
        <v>2</v>
      </c>
      <c r="J18" s="37" t="s">
        <v>137</v>
      </c>
    </row>
    <row r="19" spans="1:10" ht="15.75">
      <c r="A19" s="30">
        <v>3</v>
      </c>
      <c r="B19" s="79" t="s">
        <v>77</v>
      </c>
      <c r="C19" s="10">
        <v>2003</v>
      </c>
      <c r="D19" s="10" t="s">
        <v>69</v>
      </c>
      <c r="E19" s="47">
        <v>35</v>
      </c>
      <c r="F19" s="47">
        <v>8</v>
      </c>
      <c r="G19" s="47">
        <v>293</v>
      </c>
      <c r="H19" s="11">
        <f t="shared" si="0"/>
        <v>2344</v>
      </c>
      <c r="I19" s="57">
        <v>3</v>
      </c>
      <c r="J19" s="10" t="s">
        <v>88</v>
      </c>
    </row>
    <row r="20" spans="1:10" ht="15.75">
      <c r="A20" s="10">
        <v>4</v>
      </c>
      <c r="B20" s="79" t="s">
        <v>78</v>
      </c>
      <c r="C20" s="10">
        <v>2003</v>
      </c>
      <c r="D20" s="10" t="s">
        <v>69</v>
      </c>
      <c r="E20" s="47">
        <v>39</v>
      </c>
      <c r="F20" s="47">
        <v>8</v>
      </c>
      <c r="G20" s="47">
        <v>269</v>
      </c>
      <c r="H20" s="11">
        <f t="shared" si="0"/>
        <v>2152</v>
      </c>
      <c r="I20" s="57">
        <v>4</v>
      </c>
      <c r="J20" s="10" t="s">
        <v>88</v>
      </c>
    </row>
    <row r="21" spans="1:10" ht="15.75">
      <c r="A21" s="30">
        <v>5</v>
      </c>
      <c r="B21" s="79" t="s">
        <v>84</v>
      </c>
      <c r="C21" s="10">
        <v>2003</v>
      </c>
      <c r="D21" s="10" t="s">
        <v>69</v>
      </c>
      <c r="E21" s="47">
        <v>35</v>
      </c>
      <c r="F21" s="47">
        <v>8</v>
      </c>
      <c r="G21" s="47">
        <v>259</v>
      </c>
      <c r="H21" s="11">
        <f t="shared" si="0"/>
        <v>2072</v>
      </c>
      <c r="I21" s="57">
        <v>5</v>
      </c>
      <c r="J21" s="10" t="s">
        <v>88</v>
      </c>
    </row>
    <row r="22" spans="1:10" ht="15.75">
      <c r="A22" s="10">
        <v>6</v>
      </c>
      <c r="B22" s="79" t="s">
        <v>85</v>
      </c>
      <c r="C22" s="10">
        <v>2003</v>
      </c>
      <c r="D22" s="10" t="s">
        <v>69</v>
      </c>
      <c r="E22" s="47">
        <v>41</v>
      </c>
      <c r="F22" s="47">
        <v>8</v>
      </c>
      <c r="G22" s="47">
        <v>252</v>
      </c>
      <c r="H22" s="11">
        <f t="shared" si="0"/>
        <v>2016</v>
      </c>
      <c r="I22" s="57">
        <v>6</v>
      </c>
      <c r="J22" s="10" t="s">
        <v>88</v>
      </c>
    </row>
    <row r="23" spans="1:10" ht="15.75">
      <c r="A23" s="30">
        <v>7</v>
      </c>
      <c r="B23" s="79" t="s">
        <v>31</v>
      </c>
      <c r="C23" s="10">
        <v>2005</v>
      </c>
      <c r="D23" s="10" t="s">
        <v>69</v>
      </c>
      <c r="E23" s="47">
        <v>27</v>
      </c>
      <c r="F23" s="47">
        <v>6</v>
      </c>
      <c r="G23" s="47">
        <v>322</v>
      </c>
      <c r="H23" s="11">
        <f t="shared" si="0"/>
        <v>1932</v>
      </c>
      <c r="I23" s="57">
        <v>7</v>
      </c>
      <c r="J23" s="10" t="s">
        <v>88</v>
      </c>
    </row>
    <row r="24" spans="1:10" ht="15.75">
      <c r="A24" s="10">
        <v>8</v>
      </c>
      <c r="B24" s="79" t="s">
        <v>61</v>
      </c>
      <c r="C24" s="39">
        <v>2004</v>
      </c>
      <c r="D24" s="39" t="s">
        <v>34</v>
      </c>
      <c r="E24" s="46">
        <v>47</v>
      </c>
      <c r="F24" s="46">
        <v>6</v>
      </c>
      <c r="G24" s="47">
        <v>305</v>
      </c>
      <c r="H24" s="11">
        <f t="shared" si="0"/>
        <v>1830</v>
      </c>
      <c r="I24" s="57">
        <v>8</v>
      </c>
      <c r="J24" s="10" t="s">
        <v>134</v>
      </c>
    </row>
    <row r="25" spans="1:10" ht="15.75">
      <c r="A25" s="30">
        <v>9</v>
      </c>
      <c r="B25" s="79" t="s">
        <v>62</v>
      </c>
      <c r="C25" s="39">
        <v>2004</v>
      </c>
      <c r="D25" s="39" t="s">
        <v>34</v>
      </c>
      <c r="E25" s="46">
        <v>34</v>
      </c>
      <c r="F25" s="46">
        <v>6</v>
      </c>
      <c r="G25" s="47">
        <v>297</v>
      </c>
      <c r="H25" s="11">
        <f t="shared" si="0"/>
        <v>1782</v>
      </c>
      <c r="I25" s="57">
        <v>9</v>
      </c>
      <c r="J25" s="10" t="s">
        <v>134</v>
      </c>
    </row>
    <row r="26" spans="1:10" ht="15.75">
      <c r="A26" s="10">
        <v>10</v>
      </c>
      <c r="B26" s="78" t="s">
        <v>114</v>
      </c>
      <c r="C26" s="34">
        <v>2005</v>
      </c>
      <c r="D26" s="30" t="s">
        <v>112</v>
      </c>
      <c r="E26" s="30">
        <v>25</v>
      </c>
      <c r="F26" s="35">
        <v>6</v>
      </c>
      <c r="G26" s="30">
        <v>292</v>
      </c>
      <c r="H26" s="11">
        <f t="shared" si="0"/>
        <v>1752</v>
      </c>
      <c r="I26" s="67">
        <v>10</v>
      </c>
      <c r="J26" s="37" t="s">
        <v>137</v>
      </c>
    </row>
    <row r="27" spans="1:10" ht="15.75">
      <c r="A27" s="30">
        <v>11</v>
      </c>
      <c r="B27" s="78" t="s">
        <v>95</v>
      </c>
      <c r="C27" s="34">
        <v>2002</v>
      </c>
      <c r="D27" s="30" t="s">
        <v>118</v>
      </c>
      <c r="E27" s="45">
        <v>49</v>
      </c>
      <c r="F27" s="48">
        <v>12</v>
      </c>
      <c r="G27" s="45">
        <v>141</v>
      </c>
      <c r="H27" s="11">
        <f t="shared" si="0"/>
        <v>1692</v>
      </c>
      <c r="I27" s="68">
        <v>11</v>
      </c>
      <c r="J27" s="37" t="s">
        <v>96</v>
      </c>
    </row>
    <row r="28" spans="1:10" ht="15.75">
      <c r="A28" s="10">
        <v>12</v>
      </c>
      <c r="B28" s="78" t="s">
        <v>116</v>
      </c>
      <c r="C28" s="34">
        <v>2005</v>
      </c>
      <c r="D28" s="30" t="s">
        <v>112</v>
      </c>
      <c r="E28" s="30">
        <v>25</v>
      </c>
      <c r="F28" s="35">
        <v>4</v>
      </c>
      <c r="G28" s="30">
        <v>289</v>
      </c>
      <c r="H28" s="11">
        <f t="shared" si="0"/>
        <v>1156</v>
      </c>
      <c r="I28" s="67">
        <v>12</v>
      </c>
      <c r="J28" s="37" t="s">
        <v>137</v>
      </c>
    </row>
    <row r="29" spans="1:10" ht="15.75">
      <c r="A29" s="10"/>
      <c r="B29" s="25" t="s">
        <v>40</v>
      </c>
      <c r="C29" s="26"/>
      <c r="D29" s="26"/>
      <c r="E29" s="27"/>
      <c r="F29" s="11"/>
      <c r="G29" s="11"/>
      <c r="H29" s="11">
        <f>SUM(H17:H28)</f>
        <v>24416</v>
      </c>
      <c r="I29" s="12"/>
      <c r="J29" s="10"/>
    </row>
    <row r="30" spans="2:4" ht="15.75">
      <c r="B30" s="71" t="s">
        <v>15</v>
      </c>
      <c r="C30" s="71" t="s">
        <v>14</v>
      </c>
      <c r="D30" s="71"/>
    </row>
    <row r="31" spans="2:4" ht="15.75">
      <c r="B31" s="71"/>
      <c r="C31" s="71"/>
      <c r="D31" s="71"/>
    </row>
  </sheetData>
  <sheetProtection/>
  <autoFilter ref="A16:J16">
    <sortState ref="A17:J31">
      <sortCondition descending="1" sortBy="value" ref="H17:H31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20" workbookViewId="0" topLeftCell="A24">
      <selection activeCell="G37" sqref="G37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18.710937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54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51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61" t="s">
        <v>76</v>
      </c>
      <c r="C17" s="30">
        <v>2002</v>
      </c>
      <c r="D17" s="30" t="s">
        <v>69</v>
      </c>
      <c r="E17" s="45">
        <v>64</v>
      </c>
      <c r="F17" s="45">
        <v>16</v>
      </c>
      <c r="G17" s="45">
        <v>246</v>
      </c>
      <c r="H17" s="47">
        <f aca="true" t="shared" si="0" ref="H17:H32">G17*F17</f>
        <v>3936</v>
      </c>
      <c r="I17" s="68">
        <v>1</v>
      </c>
      <c r="J17" s="10" t="s">
        <v>88</v>
      </c>
    </row>
    <row r="18" spans="1:10" ht="15.75">
      <c r="A18" s="30">
        <v>2</v>
      </c>
      <c r="B18" s="62" t="s">
        <v>91</v>
      </c>
      <c r="C18" s="34">
        <v>2000</v>
      </c>
      <c r="D18" s="30" t="s">
        <v>89</v>
      </c>
      <c r="E18" s="56">
        <v>62</v>
      </c>
      <c r="F18" s="45">
        <v>16</v>
      </c>
      <c r="G18" s="45">
        <v>244</v>
      </c>
      <c r="H18" s="47">
        <f t="shared" si="0"/>
        <v>3904</v>
      </c>
      <c r="I18" s="68">
        <v>2</v>
      </c>
      <c r="J18" s="37" t="s">
        <v>136</v>
      </c>
    </row>
    <row r="19" spans="1:10" ht="15.75">
      <c r="A19" s="10">
        <v>3</v>
      </c>
      <c r="B19" s="63" t="s">
        <v>80</v>
      </c>
      <c r="C19" s="29">
        <v>2000</v>
      </c>
      <c r="D19" s="35" t="s">
        <v>69</v>
      </c>
      <c r="E19" s="45">
        <v>56</v>
      </c>
      <c r="F19" s="45">
        <v>16</v>
      </c>
      <c r="G19" s="45">
        <v>230</v>
      </c>
      <c r="H19" s="47">
        <f t="shared" si="0"/>
        <v>3680</v>
      </c>
      <c r="I19" s="68">
        <v>3</v>
      </c>
      <c r="J19" s="10" t="s">
        <v>88</v>
      </c>
    </row>
    <row r="20" spans="1:10" ht="15.75">
      <c r="A20" s="30">
        <v>4</v>
      </c>
      <c r="B20" s="63" t="s">
        <v>66</v>
      </c>
      <c r="C20" s="29">
        <v>2001</v>
      </c>
      <c r="D20" s="30" t="s">
        <v>34</v>
      </c>
      <c r="E20" s="45">
        <v>55</v>
      </c>
      <c r="F20" s="48">
        <v>12</v>
      </c>
      <c r="G20" s="45">
        <v>290</v>
      </c>
      <c r="H20" s="47">
        <f t="shared" si="0"/>
        <v>3480</v>
      </c>
      <c r="I20" s="68">
        <v>4</v>
      </c>
      <c r="J20" s="31" t="s">
        <v>134</v>
      </c>
    </row>
    <row r="21" spans="1:10" ht="15.75">
      <c r="A21" s="10">
        <v>5</v>
      </c>
      <c r="B21" s="62" t="s">
        <v>92</v>
      </c>
      <c r="C21" s="34">
        <v>2000</v>
      </c>
      <c r="D21" s="34" t="s">
        <v>89</v>
      </c>
      <c r="E21" s="56">
        <v>57</v>
      </c>
      <c r="F21" s="48">
        <v>16</v>
      </c>
      <c r="G21" s="45">
        <v>215</v>
      </c>
      <c r="H21" s="47">
        <f t="shared" si="0"/>
        <v>3440</v>
      </c>
      <c r="I21" s="68">
        <v>5</v>
      </c>
      <c r="J21" s="37" t="s">
        <v>136</v>
      </c>
    </row>
    <row r="22" spans="1:10" ht="15.75">
      <c r="A22" s="30">
        <v>6</v>
      </c>
      <c r="B22" s="64" t="s">
        <v>65</v>
      </c>
      <c r="C22" s="43">
        <v>2001</v>
      </c>
      <c r="D22" s="44" t="s">
        <v>34</v>
      </c>
      <c r="E22" s="55">
        <v>50</v>
      </c>
      <c r="F22" s="53">
        <v>12</v>
      </c>
      <c r="G22" s="47">
        <v>282</v>
      </c>
      <c r="H22" s="47">
        <f t="shared" si="0"/>
        <v>3384</v>
      </c>
      <c r="I22" s="68">
        <v>6</v>
      </c>
      <c r="J22" s="10" t="s">
        <v>134</v>
      </c>
    </row>
    <row r="23" spans="1:10" ht="15.75">
      <c r="A23" s="10">
        <v>7</v>
      </c>
      <c r="B23" s="65" t="s">
        <v>100</v>
      </c>
      <c r="C23" s="10">
        <v>2001</v>
      </c>
      <c r="D23" s="10" t="s">
        <v>33</v>
      </c>
      <c r="E23" s="47">
        <v>72.3</v>
      </c>
      <c r="F23" s="47">
        <v>16</v>
      </c>
      <c r="G23" s="47">
        <v>208</v>
      </c>
      <c r="H23" s="47">
        <f t="shared" si="0"/>
        <v>3328</v>
      </c>
      <c r="I23" s="68">
        <v>7</v>
      </c>
      <c r="J23" s="10" t="s">
        <v>108</v>
      </c>
    </row>
    <row r="24" spans="1:10" ht="15.75">
      <c r="A24" s="30">
        <v>8</v>
      </c>
      <c r="B24" s="40" t="s">
        <v>111</v>
      </c>
      <c r="C24" s="10">
        <v>2001</v>
      </c>
      <c r="D24" s="10" t="s">
        <v>112</v>
      </c>
      <c r="E24" s="11">
        <v>67</v>
      </c>
      <c r="F24" s="47">
        <v>16</v>
      </c>
      <c r="G24" s="11">
        <v>202</v>
      </c>
      <c r="H24" s="47">
        <f t="shared" si="0"/>
        <v>3232</v>
      </c>
      <c r="I24" s="68">
        <v>8</v>
      </c>
      <c r="J24" s="10" t="s">
        <v>137</v>
      </c>
    </row>
    <row r="25" spans="1:10" ht="15.75">
      <c r="A25" s="10">
        <v>9</v>
      </c>
      <c r="B25" s="32" t="s">
        <v>81</v>
      </c>
      <c r="C25" s="33">
        <v>2000</v>
      </c>
      <c r="D25" s="33" t="s">
        <v>69</v>
      </c>
      <c r="E25" s="51">
        <v>64</v>
      </c>
      <c r="F25" s="47">
        <v>16</v>
      </c>
      <c r="G25" s="47">
        <v>190</v>
      </c>
      <c r="H25" s="47">
        <f t="shared" si="0"/>
        <v>3040</v>
      </c>
      <c r="I25" s="68">
        <v>9</v>
      </c>
      <c r="J25" s="10" t="s">
        <v>88</v>
      </c>
    </row>
    <row r="26" spans="1:10" ht="15.75">
      <c r="A26" s="30">
        <v>10</v>
      </c>
      <c r="B26" s="40" t="s">
        <v>113</v>
      </c>
      <c r="C26" s="10">
        <v>2001</v>
      </c>
      <c r="D26" s="10" t="s">
        <v>112</v>
      </c>
      <c r="E26" s="11">
        <v>57</v>
      </c>
      <c r="F26" s="47">
        <v>16</v>
      </c>
      <c r="G26" s="11">
        <v>184</v>
      </c>
      <c r="H26" s="47">
        <f t="shared" si="0"/>
        <v>2944</v>
      </c>
      <c r="I26" s="68">
        <v>10</v>
      </c>
      <c r="J26" s="10" t="s">
        <v>137</v>
      </c>
    </row>
    <row r="27" spans="1:10" ht="15.75">
      <c r="A27" s="10">
        <v>11</v>
      </c>
      <c r="B27" s="62" t="s">
        <v>90</v>
      </c>
      <c r="C27" s="34">
        <v>2000</v>
      </c>
      <c r="D27" s="34" t="s">
        <v>89</v>
      </c>
      <c r="E27" s="45">
        <v>50</v>
      </c>
      <c r="F27" s="45">
        <v>16</v>
      </c>
      <c r="G27" s="45">
        <v>177</v>
      </c>
      <c r="H27" s="47">
        <f t="shared" si="0"/>
        <v>2832</v>
      </c>
      <c r="I27" s="68">
        <v>11</v>
      </c>
      <c r="J27" s="37" t="s">
        <v>136</v>
      </c>
    </row>
    <row r="28" spans="1:10" ht="15.75">
      <c r="A28" s="30">
        <v>12</v>
      </c>
      <c r="B28" s="62" t="s">
        <v>86</v>
      </c>
      <c r="C28" s="34">
        <v>2000</v>
      </c>
      <c r="D28" s="30" t="s">
        <v>69</v>
      </c>
      <c r="E28" s="56">
        <v>53</v>
      </c>
      <c r="F28" s="45">
        <v>12</v>
      </c>
      <c r="G28" s="45">
        <v>232</v>
      </c>
      <c r="H28" s="47">
        <f t="shared" si="0"/>
        <v>2784</v>
      </c>
      <c r="I28" s="68">
        <v>12</v>
      </c>
      <c r="J28" s="10" t="s">
        <v>88</v>
      </c>
    </row>
    <row r="29" spans="1:10" ht="15.75">
      <c r="A29" s="10">
        <v>13</v>
      </c>
      <c r="B29" s="40" t="s">
        <v>82</v>
      </c>
      <c r="C29" s="10">
        <v>2000</v>
      </c>
      <c r="D29" s="10" t="s">
        <v>69</v>
      </c>
      <c r="E29" s="47">
        <v>56</v>
      </c>
      <c r="F29" s="47">
        <v>16</v>
      </c>
      <c r="G29" s="47">
        <v>163</v>
      </c>
      <c r="H29" s="47">
        <f t="shared" si="0"/>
        <v>2608</v>
      </c>
      <c r="I29" s="68">
        <v>13</v>
      </c>
      <c r="J29" s="10" t="s">
        <v>88</v>
      </c>
    </row>
    <row r="30" spans="1:10" ht="15.75">
      <c r="A30" s="30">
        <v>14</v>
      </c>
      <c r="B30" s="40" t="s">
        <v>83</v>
      </c>
      <c r="C30" s="10">
        <v>2002</v>
      </c>
      <c r="D30" s="10" t="s">
        <v>69</v>
      </c>
      <c r="E30" s="47">
        <v>50</v>
      </c>
      <c r="F30" s="47">
        <v>12</v>
      </c>
      <c r="G30" s="47">
        <v>203</v>
      </c>
      <c r="H30" s="47">
        <f t="shared" si="0"/>
        <v>2436</v>
      </c>
      <c r="I30" s="68">
        <v>14</v>
      </c>
      <c r="J30" s="10" t="s">
        <v>88</v>
      </c>
    </row>
    <row r="31" spans="1:10" ht="15.75">
      <c r="A31" s="10">
        <v>15</v>
      </c>
      <c r="B31" s="63" t="s">
        <v>64</v>
      </c>
      <c r="C31" s="43">
        <v>2002</v>
      </c>
      <c r="D31" s="43" t="s">
        <v>34</v>
      </c>
      <c r="E31" s="54">
        <v>36</v>
      </c>
      <c r="F31" s="58">
        <v>10</v>
      </c>
      <c r="G31" s="45">
        <v>232</v>
      </c>
      <c r="H31" s="47">
        <f t="shared" si="0"/>
        <v>2320</v>
      </c>
      <c r="I31" s="68">
        <v>15</v>
      </c>
      <c r="J31" s="31" t="s">
        <v>134</v>
      </c>
    </row>
    <row r="32" spans="1:10" ht="15.75">
      <c r="A32" s="30">
        <v>16</v>
      </c>
      <c r="B32" s="32" t="s">
        <v>63</v>
      </c>
      <c r="C32" s="42">
        <v>2002</v>
      </c>
      <c r="D32" s="42" t="s">
        <v>34</v>
      </c>
      <c r="E32" s="52">
        <v>36</v>
      </c>
      <c r="F32" s="53">
        <v>6</v>
      </c>
      <c r="G32" s="47">
        <v>286</v>
      </c>
      <c r="H32" s="47">
        <f t="shared" si="0"/>
        <v>1716</v>
      </c>
      <c r="I32" s="68">
        <v>16</v>
      </c>
      <c r="J32" s="10" t="s">
        <v>134</v>
      </c>
    </row>
    <row r="33" spans="1:10" ht="15.75">
      <c r="A33" s="10"/>
      <c r="B33" s="25" t="s">
        <v>42</v>
      </c>
      <c r="C33" s="26"/>
      <c r="D33" s="26"/>
      <c r="E33" s="27"/>
      <c r="F33" s="11"/>
      <c r="G33" s="11"/>
      <c r="H33" s="11">
        <f>SUM(H17:H23)</f>
        <v>25152</v>
      </c>
      <c r="I33" s="36"/>
      <c r="J33" s="10"/>
    </row>
    <row r="35" spans="2:3" s="70" customFormat="1" ht="15">
      <c r="B35" s="70" t="s">
        <v>15</v>
      </c>
      <c r="C35" s="70" t="s">
        <v>14</v>
      </c>
    </row>
  </sheetData>
  <sheetProtection/>
  <autoFilter ref="A16:J16">
    <sortState ref="A17:J35">
      <sortCondition descending="1" sortBy="value" ref="H17:H35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110" zoomScaleSheetLayoutView="110" workbookViewId="0" topLeftCell="A6">
      <selection activeCell="I24" sqref="I24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5.421875" style="0" customWidth="1"/>
    <col min="5" max="5" width="7.8515625" style="0" customWidth="1"/>
    <col min="6" max="6" width="7.00390625" style="0" customWidth="1"/>
    <col min="7" max="7" width="9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48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19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s="75" customFormat="1" ht="15.75">
      <c r="A17" s="73">
        <v>1</v>
      </c>
      <c r="B17" s="66" t="s">
        <v>122</v>
      </c>
      <c r="C17" s="73">
        <v>1983</v>
      </c>
      <c r="D17" s="73" t="s">
        <v>33</v>
      </c>
      <c r="E17" s="73">
        <v>70</v>
      </c>
      <c r="F17" s="73">
        <v>16</v>
      </c>
      <c r="G17" s="73">
        <v>211</v>
      </c>
      <c r="H17" s="11">
        <f>G17*F17</f>
        <v>3376</v>
      </c>
      <c r="I17" s="74">
        <v>1</v>
      </c>
      <c r="J17" s="75" t="s">
        <v>30</v>
      </c>
    </row>
    <row r="18" spans="1:10" s="75" customFormat="1" ht="15.75">
      <c r="A18" s="72">
        <v>2</v>
      </c>
      <c r="B18" s="60" t="s">
        <v>141</v>
      </c>
      <c r="C18" s="10">
        <v>1984</v>
      </c>
      <c r="D18" s="10" t="s">
        <v>139</v>
      </c>
      <c r="E18" s="11">
        <v>55</v>
      </c>
      <c r="F18" s="11">
        <v>32</v>
      </c>
      <c r="G18" s="11">
        <v>74</v>
      </c>
      <c r="H18" s="11">
        <f>G18*F18</f>
        <v>2368</v>
      </c>
      <c r="I18" s="36">
        <v>2</v>
      </c>
      <c r="J18" s="72" t="s">
        <v>142</v>
      </c>
    </row>
    <row r="19" spans="1:10" s="75" customFormat="1" ht="15.75">
      <c r="A19" s="72">
        <v>2</v>
      </c>
      <c r="B19" s="60" t="s">
        <v>135</v>
      </c>
      <c r="C19" s="10">
        <v>1984</v>
      </c>
      <c r="D19" s="10" t="s">
        <v>124</v>
      </c>
      <c r="E19" s="11">
        <v>55</v>
      </c>
      <c r="F19" s="11">
        <v>12</v>
      </c>
      <c r="G19" s="11">
        <v>140</v>
      </c>
      <c r="H19" s="11">
        <f>G19*F19</f>
        <v>1680</v>
      </c>
      <c r="I19" s="36">
        <v>3</v>
      </c>
      <c r="J19" s="72" t="s">
        <v>14</v>
      </c>
    </row>
    <row r="20" spans="1:10" s="75" customFormat="1" ht="15.75">
      <c r="A20" s="72">
        <v>3</v>
      </c>
      <c r="B20" s="76" t="s">
        <v>40</v>
      </c>
      <c r="C20" s="72"/>
      <c r="D20" s="72"/>
      <c r="E20" s="77"/>
      <c r="F20" s="77"/>
      <c r="G20" s="77"/>
      <c r="H20" s="77">
        <f>SUM(полумарафон!H21:H22)</f>
        <v>15728</v>
      </c>
      <c r="I20" s="12"/>
      <c r="J20" s="72"/>
    </row>
    <row r="21" s="75" customFormat="1" ht="15.75"/>
    <row r="22" s="75" customFormat="1" ht="15.75"/>
    <row r="23" spans="2:3" s="75" customFormat="1" ht="15.75">
      <c r="B23" s="75" t="s">
        <v>15</v>
      </c>
      <c r="C23" s="75" t="s">
        <v>14</v>
      </c>
    </row>
  </sheetData>
  <sheetProtection/>
  <autoFilter ref="A16:J16">
    <sortState ref="A17:J23">
      <sortCondition descending="1" sortBy="value" ref="H17:H23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120" zoomScaleSheetLayoutView="120" workbookViewId="0" topLeftCell="A14">
      <selection activeCell="I17" sqref="I17:I20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56</v>
      </c>
      <c r="B10" s="3"/>
      <c r="C10" s="3"/>
      <c r="D10" s="3"/>
      <c r="J10" s="2" t="s">
        <v>57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20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4.5" customHeight="1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59" t="s">
        <v>29</v>
      </c>
      <c r="C17" s="10">
        <v>1968</v>
      </c>
      <c r="D17" s="10" t="s">
        <v>69</v>
      </c>
      <c r="E17" s="11">
        <v>70</v>
      </c>
      <c r="F17" s="11">
        <v>24</v>
      </c>
      <c r="G17" s="11">
        <v>260</v>
      </c>
      <c r="H17" s="11">
        <f>G17*F17</f>
        <v>6240</v>
      </c>
      <c r="I17" s="12">
        <v>1</v>
      </c>
      <c r="J17" s="10" t="s">
        <v>30</v>
      </c>
    </row>
    <row r="18" spans="1:10" ht="15.75">
      <c r="A18" s="10">
        <v>2</v>
      </c>
      <c r="B18" s="59" t="s">
        <v>123</v>
      </c>
      <c r="C18" s="10">
        <v>1975</v>
      </c>
      <c r="D18" s="10" t="s">
        <v>132</v>
      </c>
      <c r="E18" s="11">
        <v>70</v>
      </c>
      <c r="F18" s="11">
        <v>16</v>
      </c>
      <c r="G18" s="11">
        <v>226</v>
      </c>
      <c r="H18" s="11">
        <f>G18*F18</f>
        <v>3616</v>
      </c>
      <c r="I18" s="12">
        <v>2</v>
      </c>
      <c r="J18" s="10" t="s">
        <v>30</v>
      </c>
    </row>
    <row r="19" spans="1:10" ht="15.75">
      <c r="A19" s="10">
        <v>3</v>
      </c>
      <c r="B19" s="59" t="s">
        <v>29</v>
      </c>
      <c r="C19" s="10">
        <v>1968</v>
      </c>
      <c r="D19" s="10" t="s">
        <v>69</v>
      </c>
      <c r="E19" s="11">
        <v>70</v>
      </c>
      <c r="F19" s="11">
        <v>24</v>
      </c>
      <c r="G19" s="11">
        <v>260</v>
      </c>
      <c r="H19" s="11">
        <f>G19*F19</f>
        <v>6240</v>
      </c>
      <c r="I19" s="12">
        <v>3</v>
      </c>
      <c r="J19" s="10" t="s">
        <v>30</v>
      </c>
    </row>
    <row r="20" spans="1:10" ht="15.75">
      <c r="A20" s="10">
        <v>4</v>
      </c>
      <c r="B20" s="59" t="s">
        <v>123</v>
      </c>
      <c r="C20" s="10">
        <v>1975</v>
      </c>
      <c r="D20" s="10" t="s">
        <v>132</v>
      </c>
      <c r="E20" s="11">
        <v>70</v>
      </c>
      <c r="F20" s="11">
        <v>16</v>
      </c>
      <c r="G20" s="11">
        <v>226</v>
      </c>
      <c r="H20" s="11">
        <f>G20*F20</f>
        <v>3616</v>
      </c>
      <c r="I20" s="12">
        <v>4</v>
      </c>
      <c r="J20" s="10" t="s">
        <v>30</v>
      </c>
    </row>
    <row r="21" spans="1:10" ht="15.75">
      <c r="A21" s="10"/>
      <c r="B21" s="13" t="s">
        <v>40</v>
      </c>
      <c r="C21" s="10"/>
      <c r="D21" s="10"/>
      <c r="E21" s="11"/>
      <c r="F21" s="11"/>
      <c r="G21" s="11"/>
      <c r="H21" s="11">
        <f>SUM(H17:H17)</f>
        <v>6240</v>
      </c>
      <c r="I21" s="12"/>
      <c r="J21" s="10"/>
    </row>
    <row r="24" spans="2:4" ht="15.75">
      <c r="B24" s="71" t="s">
        <v>15</v>
      </c>
      <c r="C24" s="71" t="s">
        <v>14</v>
      </c>
      <c r="D24" s="71"/>
    </row>
  </sheetData>
  <sheetProtection/>
  <autoFilter ref="A16:J16">
    <sortState ref="A17:J24">
      <sortCondition descending="1" sortBy="value" ref="H17:H24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20" zoomScaleSheetLayoutView="120" workbookViewId="0" topLeftCell="A14">
      <selection activeCell="E25" sqref="E25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48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40" t="s">
        <v>35</v>
      </c>
      <c r="C17" s="10">
        <v>1941</v>
      </c>
      <c r="D17" s="41" t="s">
        <v>36</v>
      </c>
      <c r="E17" s="11">
        <v>78</v>
      </c>
      <c r="F17" s="11">
        <v>12</v>
      </c>
      <c r="G17" s="11">
        <v>239</v>
      </c>
      <c r="H17" s="11">
        <f>G17*F17</f>
        <v>2868</v>
      </c>
      <c r="I17" s="12">
        <v>1</v>
      </c>
      <c r="J17" s="10" t="s">
        <v>39</v>
      </c>
    </row>
    <row r="18" spans="1:10" ht="15.75">
      <c r="A18" s="10"/>
      <c r="B18" s="13" t="s">
        <v>40</v>
      </c>
      <c r="C18" s="10"/>
      <c r="D18" s="10"/>
      <c r="E18" s="11"/>
      <c r="F18" s="11"/>
      <c r="G18" s="11"/>
      <c r="H18" s="11">
        <f>SUM(H17:H17)</f>
        <v>2868</v>
      </c>
      <c r="I18" s="12"/>
      <c r="J18" s="10"/>
    </row>
    <row r="21" spans="2:3" ht="15">
      <c r="B21" t="s">
        <v>15</v>
      </c>
      <c r="C21" t="s">
        <v>14</v>
      </c>
    </row>
  </sheetData>
  <sheetProtection/>
  <autoFilter ref="A16:J16">
    <sortState ref="A17:J21">
      <sortCondition descending="1" sortBy="value" ref="H17:H21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0" zoomScaleSheetLayoutView="120" workbookViewId="0" topLeftCell="A8">
      <selection activeCell="A17" sqref="A17:A22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13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69" t="s">
        <v>105</v>
      </c>
      <c r="C17" s="26">
        <v>2005</v>
      </c>
      <c r="D17" s="26" t="s">
        <v>26</v>
      </c>
      <c r="E17" s="50">
        <v>34</v>
      </c>
      <c r="F17" s="47">
        <v>6</v>
      </c>
      <c r="G17" s="11">
        <v>224</v>
      </c>
      <c r="H17" s="11">
        <f aca="true" t="shared" si="0" ref="H17:H22">G17*F17</f>
        <v>1344</v>
      </c>
      <c r="I17" s="36">
        <v>1</v>
      </c>
      <c r="J17" s="10" t="s">
        <v>14</v>
      </c>
    </row>
    <row r="18" spans="1:10" ht="15.75">
      <c r="A18" s="10">
        <v>2</v>
      </c>
      <c r="B18" s="32" t="s">
        <v>120</v>
      </c>
      <c r="C18" s="26">
        <v>2007</v>
      </c>
      <c r="D18" s="26" t="s">
        <v>119</v>
      </c>
      <c r="E18" s="50">
        <v>34.2</v>
      </c>
      <c r="F18" s="47">
        <v>4</v>
      </c>
      <c r="G18" s="11">
        <v>214</v>
      </c>
      <c r="H18" s="11">
        <f t="shared" si="0"/>
        <v>856</v>
      </c>
      <c r="I18" s="36">
        <v>2</v>
      </c>
      <c r="J18" s="10" t="s">
        <v>102</v>
      </c>
    </row>
    <row r="19" spans="1:10" ht="15.75">
      <c r="A19" s="10">
        <v>3</v>
      </c>
      <c r="B19" s="63" t="s">
        <v>45</v>
      </c>
      <c r="C19" s="38">
        <v>2007</v>
      </c>
      <c r="D19" s="26" t="s">
        <v>69</v>
      </c>
      <c r="E19" s="38">
        <v>29</v>
      </c>
      <c r="F19" s="47">
        <v>4</v>
      </c>
      <c r="G19" s="11">
        <v>211</v>
      </c>
      <c r="H19" s="11">
        <f t="shared" si="0"/>
        <v>844</v>
      </c>
      <c r="I19" s="36">
        <v>3</v>
      </c>
      <c r="J19" s="10" t="s">
        <v>28</v>
      </c>
    </row>
    <row r="20" spans="1:10" ht="15.75">
      <c r="A20" s="10">
        <v>4</v>
      </c>
      <c r="B20" s="32" t="s">
        <v>71</v>
      </c>
      <c r="C20" s="26">
        <v>2008</v>
      </c>
      <c r="D20" s="26" t="s">
        <v>69</v>
      </c>
      <c r="E20" s="50">
        <v>23</v>
      </c>
      <c r="F20" s="47">
        <v>2</v>
      </c>
      <c r="G20" s="11">
        <v>324</v>
      </c>
      <c r="H20" s="11">
        <f t="shared" si="0"/>
        <v>648</v>
      </c>
      <c r="I20" s="36">
        <v>4</v>
      </c>
      <c r="J20" s="10" t="s">
        <v>88</v>
      </c>
    </row>
    <row r="21" spans="1:10" ht="15.75">
      <c r="A21" s="10">
        <v>5</v>
      </c>
      <c r="B21" s="32" t="s">
        <v>70</v>
      </c>
      <c r="C21" s="26">
        <v>2008</v>
      </c>
      <c r="D21" s="26" t="s">
        <v>69</v>
      </c>
      <c r="E21" s="50">
        <v>23</v>
      </c>
      <c r="F21" s="47">
        <v>2</v>
      </c>
      <c r="G21" s="11">
        <v>295</v>
      </c>
      <c r="H21" s="11">
        <f t="shared" si="0"/>
        <v>590</v>
      </c>
      <c r="I21" s="36">
        <v>5</v>
      </c>
      <c r="J21" s="10" t="s">
        <v>88</v>
      </c>
    </row>
    <row r="22" spans="1:10" ht="15.75">
      <c r="A22" s="10">
        <v>6</v>
      </c>
      <c r="B22" s="32" t="s">
        <v>68</v>
      </c>
      <c r="C22" s="26">
        <v>2008</v>
      </c>
      <c r="D22" s="26" t="s">
        <v>69</v>
      </c>
      <c r="E22" s="50">
        <v>23</v>
      </c>
      <c r="F22" s="47">
        <v>2</v>
      </c>
      <c r="G22" s="11">
        <v>268</v>
      </c>
      <c r="H22" s="11">
        <f t="shared" si="0"/>
        <v>536</v>
      </c>
      <c r="I22" s="36">
        <v>6</v>
      </c>
      <c r="J22" s="10" t="s">
        <v>88</v>
      </c>
    </row>
    <row r="23" spans="1:10" ht="18.75">
      <c r="A23" s="10"/>
      <c r="B23" s="16" t="s">
        <v>40</v>
      </c>
      <c r="C23" s="17"/>
      <c r="D23" s="17"/>
      <c r="E23" s="18"/>
      <c r="F23" s="11"/>
      <c r="G23" s="11"/>
      <c r="H23" s="11">
        <f>SUM(H17:H22)</f>
        <v>4818</v>
      </c>
      <c r="I23" s="12"/>
      <c r="J23" s="28"/>
    </row>
    <row r="26" spans="2:4" ht="15">
      <c r="B26" s="70" t="s">
        <v>15</v>
      </c>
      <c r="C26" s="70" t="s">
        <v>14</v>
      </c>
      <c r="D26" s="70"/>
    </row>
  </sheetData>
  <sheetProtection/>
  <autoFilter ref="A16:J16">
    <sortState ref="A17:J26">
      <sortCondition descending="1" sortBy="value" ref="H17:H26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0" zoomScaleSheetLayoutView="120" workbookViewId="0" topLeftCell="A14">
      <selection activeCell="E26" sqref="E26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6.42187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48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21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40" t="s">
        <v>117</v>
      </c>
      <c r="C17" s="10">
        <v>2005</v>
      </c>
      <c r="D17" s="10" t="s">
        <v>112</v>
      </c>
      <c r="E17" s="11">
        <v>24</v>
      </c>
      <c r="F17" s="11">
        <v>10</v>
      </c>
      <c r="G17" s="11">
        <v>288</v>
      </c>
      <c r="H17" s="11">
        <f>G17*F17</f>
        <v>2880</v>
      </c>
      <c r="I17" s="36">
        <v>1</v>
      </c>
      <c r="J17" s="10" t="s">
        <v>133</v>
      </c>
    </row>
    <row r="18" spans="1:10" ht="15.75">
      <c r="A18" s="10">
        <v>2</v>
      </c>
      <c r="B18" s="32" t="s">
        <v>27</v>
      </c>
      <c r="C18" s="26">
        <v>2002</v>
      </c>
      <c r="D18" s="26" t="s">
        <v>118</v>
      </c>
      <c r="E18" s="27">
        <v>58</v>
      </c>
      <c r="F18" s="11">
        <v>16</v>
      </c>
      <c r="G18" s="11">
        <v>271</v>
      </c>
      <c r="H18" s="11">
        <f>G18*F18</f>
        <v>4336</v>
      </c>
      <c r="I18" s="36">
        <v>2</v>
      </c>
      <c r="J18" s="10" t="s">
        <v>38</v>
      </c>
    </row>
    <row r="19" spans="1:10" ht="15.75">
      <c r="A19" s="10">
        <v>3</v>
      </c>
      <c r="B19" s="40" t="s">
        <v>67</v>
      </c>
      <c r="C19" s="10">
        <v>2004</v>
      </c>
      <c r="D19" s="10" t="s">
        <v>34</v>
      </c>
      <c r="E19" s="11">
        <v>35</v>
      </c>
      <c r="F19" s="11">
        <v>4</v>
      </c>
      <c r="G19" s="11">
        <v>266</v>
      </c>
      <c r="H19" s="11">
        <f>G19*F19</f>
        <v>1064</v>
      </c>
      <c r="I19" s="36">
        <v>3</v>
      </c>
      <c r="J19" s="10" t="s">
        <v>134</v>
      </c>
    </row>
    <row r="20" spans="1:10" ht="15.75">
      <c r="A20" s="10">
        <v>4</v>
      </c>
      <c r="B20" s="40" t="s">
        <v>74</v>
      </c>
      <c r="C20" s="10">
        <v>2003</v>
      </c>
      <c r="D20" s="10" t="s">
        <v>69</v>
      </c>
      <c r="E20" s="11">
        <v>33</v>
      </c>
      <c r="F20" s="11">
        <v>8</v>
      </c>
      <c r="G20" s="11">
        <v>254</v>
      </c>
      <c r="H20" s="11">
        <f>G20*F20</f>
        <v>2032</v>
      </c>
      <c r="I20" s="36">
        <v>4</v>
      </c>
      <c r="J20" s="10" t="s">
        <v>88</v>
      </c>
    </row>
    <row r="21" spans="1:10" ht="15.75">
      <c r="A21" s="10">
        <v>5</v>
      </c>
      <c r="B21" s="32" t="s">
        <v>75</v>
      </c>
      <c r="C21" s="26">
        <v>2003</v>
      </c>
      <c r="D21" s="26" t="s">
        <v>69</v>
      </c>
      <c r="E21" s="27">
        <v>40</v>
      </c>
      <c r="F21" s="11">
        <v>8</v>
      </c>
      <c r="G21" s="11">
        <v>233</v>
      </c>
      <c r="H21" s="11">
        <f>G21*F21</f>
        <v>1864</v>
      </c>
      <c r="I21" s="36">
        <v>5</v>
      </c>
      <c r="J21" s="10" t="s">
        <v>88</v>
      </c>
    </row>
    <row r="22" spans="1:10" ht="15.75">
      <c r="A22" s="10"/>
      <c r="B22" s="25" t="s">
        <v>40</v>
      </c>
      <c r="C22" s="26"/>
      <c r="D22" s="26"/>
      <c r="E22" s="27"/>
      <c r="F22" s="11"/>
      <c r="G22" s="11"/>
      <c r="H22" s="11">
        <f>SUM(H17:H20)</f>
        <v>10312</v>
      </c>
      <c r="I22" s="12"/>
      <c r="J22" s="10"/>
    </row>
    <row r="25" spans="2:4" ht="15">
      <c r="B25" s="70" t="s">
        <v>15</v>
      </c>
      <c r="C25" s="70" t="s">
        <v>14</v>
      </c>
      <c r="D25" s="70"/>
    </row>
  </sheetData>
  <sheetProtection/>
  <autoFilter ref="A16:J16">
    <sortState ref="A17:J25">
      <sortCondition descending="1" sortBy="value" ref="H17:H25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120" zoomScaleSheetLayoutView="120" workbookViewId="0" topLeftCell="A11">
      <selection activeCell="A19" sqref="A19:IV33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18.28125" style="0" customWidth="1"/>
    <col min="5" max="5" width="7.28125" style="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4"/>
      <c r="L1" s="4"/>
      <c r="M1" s="4"/>
    </row>
    <row r="2" spans="1:10" ht="18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4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5"/>
      <c r="L3" s="5"/>
      <c r="M3" s="5"/>
      <c r="N3" s="1"/>
    </row>
    <row r="4" spans="1:13" ht="15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7" spans="1:13" ht="22.5">
      <c r="A7" s="88" t="s">
        <v>47</v>
      </c>
      <c r="B7" s="88"/>
      <c r="C7" s="88"/>
      <c r="D7" s="88"/>
      <c r="E7" s="88"/>
      <c r="F7" s="88"/>
      <c r="G7" s="88"/>
      <c r="H7" s="88"/>
      <c r="I7" s="88"/>
      <c r="J7" s="88"/>
      <c r="K7" s="6"/>
      <c r="L7" s="6"/>
      <c r="M7" s="6"/>
    </row>
    <row r="8" spans="1:13" ht="22.5">
      <c r="A8" s="89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7"/>
      <c r="L8" s="7"/>
      <c r="M8" s="7"/>
    </row>
    <row r="10" spans="1:13" ht="15.75">
      <c r="A10" s="3" t="s">
        <v>58</v>
      </c>
      <c r="B10" s="3"/>
      <c r="C10" s="3"/>
      <c r="D10" s="3"/>
      <c r="J10" s="2" t="s">
        <v>46</v>
      </c>
      <c r="K10" s="84"/>
      <c r="L10" s="84"/>
      <c r="M10" s="84"/>
    </row>
    <row r="12" spans="1:13" ht="18.75">
      <c r="A12" s="90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8"/>
      <c r="L12" s="8"/>
      <c r="M12" s="8"/>
    </row>
    <row r="13" spans="11:13" ht="18.75">
      <c r="K13" s="8"/>
      <c r="L13" s="8"/>
      <c r="M13" s="8"/>
    </row>
    <row r="14" spans="1:13" ht="19.5">
      <c r="A14" s="85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"/>
      <c r="L14" s="8"/>
      <c r="M14" s="8"/>
    </row>
    <row r="16" spans="1:10" ht="31.5">
      <c r="A16" s="9" t="s">
        <v>4</v>
      </c>
      <c r="B16" s="9" t="s">
        <v>5</v>
      </c>
      <c r="C16" s="9" t="s">
        <v>7</v>
      </c>
      <c r="D16" s="9" t="s">
        <v>6</v>
      </c>
      <c r="E16" s="9" t="s">
        <v>8</v>
      </c>
      <c r="F16" s="9" t="s">
        <v>9</v>
      </c>
      <c r="G16" s="9" t="s">
        <v>25</v>
      </c>
      <c r="H16" s="9" t="s">
        <v>10</v>
      </c>
      <c r="I16" s="9" t="s">
        <v>11</v>
      </c>
      <c r="J16" s="9" t="s">
        <v>12</v>
      </c>
    </row>
    <row r="17" spans="1:10" ht="15.75">
      <c r="A17" s="10">
        <v>1</v>
      </c>
      <c r="B17" s="40" t="s">
        <v>79</v>
      </c>
      <c r="C17" s="10">
        <v>2001</v>
      </c>
      <c r="D17" s="10" t="s">
        <v>69</v>
      </c>
      <c r="E17" s="11">
        <v>49</v>
      </c>
      <c r="F17" s="11">
        <v>12</v>
      </c>
      <c r="G17" s="11">
        <v>225</v>
      </c>
      <c r="H17" s="11">
        <f>G17*F17</f>
        <v>2700</v>
      </c>
      <c r="I17" s="12">
        <v>1</v>
      </c>
      <c r="J17" s="10" t="s">
        <v>88</v>
      </c>
    </row>
    <row r="18" spans="1:10" ht="18.75">
      <c r="A18" s="10"/>
      <c r="B18" s="19" t="s">
        <v>41</v>
      </c>
      <c r="C18" s="20"/>
      <c r="D18" s="20"/>
      <c r="E18" s="21"/>
      <c r="F18" s="11"/>
      <c r="G18" s="11"/>
      <c r="H18" s="11">
        <f>SUM(H17:H17)</f>
        <v>2700</v>
      </c>
      <c r="I18" s="12"/>
      <c r="J18" s="10"/>
    </row>
    <row r="21" spans="2:3" ht="15">
      <c r="B21" t="s">
        <v>15</v>
      </c>
      <c r="C21" t="s">
        <v>14</v>
      </c>
    </row>
  </sheetData>
  <sheetProtection/>
  <autoFilter ref="A16:J16">
    <sortState ref="A17:J21">
      <sortCondition descending="1" sortBy="value" ref="H17:H21"/>
    </sortState>
  </autoFilter>
  <mergeCells count="8">
    <mergeCell ref="K10:M10"/>
    <mergeCell ref="A12:J12"/>
    <mergeCell ref="A14:J14"/>
    <mergeCell ref="A1:J1"/>
    <mergeCell ref="A3:J3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</cp:lastModifiedBy>
  <dcterms:created xsi:type="dcterms:W3CDTF">2014-05-29T16:22:50Z</dcterms:created>
  <dcterms:modified xsi:type="dcterms:W3CDTF">2016-06-02T13:08:22Z</dcterms:modified>
  <cp:category/>
  <cp:version/>
  <cp:contentType/>
  <cp:contentStatus/>
</cp:coreProperties>
</file>